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gerbush/Library/Mobile Documents/com~apple~CloudDocs/WSA FOLDER/FINANCES/BUDGETS/BUDGET TEAM/"/>
    </mc:Choice>
  </mc:AlternateContent>
  <xr:revisionPtr revIDLastSave="0" documentId="8_{D98EB8D4-7A5A-714A-806D-695799BD39B7}" xr6:coauthVersionLast="47" xr6:coauthVersionMax="47" xr10:uidLastSave="{00000000-0000-0000-0000-000000000000}"/>
  <bookViews>
    <workbookView xWindow="4240" yWindow="4500" windowWidth="26840" windowHeight="15940" activeTab="1" xr2:uid="{BA516DD7-2F08-1743-A1D6-FC4655C27E68}"/>
  </bookViews>
  <sheets>
    <sheet name="Team Budget Based on Quarterly" sheetId="2" r:id="rId1"/>
    <sheet name="Team Budget Based on Monthly" sheetId="5" r:id="rId2"/>
    <sheet name="Instructions" sheetId="4" r:id="rId3"/>
    <sheet name="League Info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" l="1"/>
  <c r="O22" i="2"/>
  <c r="O21" i="2"/>
  <c r="O20" i="2"/>
  <c r="N30" i="5"/>
  <c r="N29" i="5"/>
  <c r="N28" i="5"/>
  <c r="N27" i="5"/>
  <c r="N26" i="5"/>
  <c r="N25" i="5"/>
  <c r="N24" i="5"/>
  <c r="N23" i="5"/>
  <c r="N22" i="5"/>
  <c r="N21" i="5"/>
  <c r="N20" i="5"/>
  <c r="L30" i="5"/>
  <c r="L29" i="5"/>
  <c r="L28" i="5"/>
  <c r="L27" i="5"/>
  <c r="L26" i="5"/>
  <c r="L25" i="5"/>
  <c r="L24" i="5"/>
  <c r="L23" i="5"/>
  <c r="L22" i="5"/>
  <c r="L21" i="5"/>
  <c r="L20" i="5"/>
  <c r="I30" i="5"/>
  <c r="N11" i="5" s="1"/>
  <c r="D30" i="5"/>
  <c r="N9" i="5" s="1"/>
  <c r="I21" i="5"/>
  <c r="N12" i="5" s="1"/>
  <c r="D21" i="5"/>
  <c r="N8" i="5" s="1"/>
  <c r="I12" i="5"/>
  <c r="N10" i="5" s="1"/>
  <c r="D10" i="5"/>
  <c r="N7" i="5" s="1"/>
  <c r="J30" i="2"/>
  <c r="O11" i="2" s="1"/>
  <c r="E30" i="2"/>
  <c r="O9" i="2" s="1"/>
  <c r="J21" i="2"/>
  <c r="O12" i="2" s="1"/>
  <c r="E21" i="2"/>
  <c r="O8" i="2" s="1"/>
  <c r="J12" i="2"/>
  <c r="O10" i="2" s="1"/>
  <c r="E10" i="2"/>
  <c r="O7" i="2" s="1"/>
  <c r="N13" i="5" l="1"/>
  <c r="N15" i="5" s="1"/>
  <c r="N16" i="5" s="1"/>
  <c r="O13" i="2"/>
  <c r="O15" i="2" s="1"/>
  <c r="O16" i="2" s="1"/>
  <c r="M23" i="2" s="1"/>
  <c r="M20" i="2" l="1"/>
  <c r="M22" i="2"/>
  <c r="M21" i="2"/>
</calcChain>
</file>

<file path=xl/sharedStrings.xml><?xml version="1.0" encoding="utf-8"?>
<sst xmlns="http://schemas.openxmlformats.org/spreadsheetml/2006/main" count="176" uniqueCount="82">
  <si>
    <t>WEST SIDE ALLIANCE S.C. TEAM BUDGET</t>
    <phoneticPr fontId="0" type="noConversion"/>
  </si>
  <si>
    <t>Type Team Name Here</t>
    <phoneticPr fontId="0" type="noConversion"/>
  </si>
  <si>
    <t>Type Coach Name Here</t>
    <phoneticPr fontId="0" type="noConversion"/>
  </si>
  <si>
    <t>Type Year Here</t>
    <phoneticPr fontId="0" type="noConversion"/>
  </si>
  <si>
    <t xml:space="preserve">COACHING TRAVEL EXPENSES </t>
    <phoneticPr fontId="0" type="noConversion"/>
  </si>
  <si>
    <t>TOTAL EXPENSES</t>
  </si>
  <si>
    <t>Description</t>
  </si>
  <si>
    <t>Price</t>
  </si>
  <si>
    <t>OPC League Fee Fall</t>
    <phoneticPr fontId="0" type="noConversion"/>
  </si>
  <si>
    <t>Sample Tourney #1</t>
    <phoneticPr fontId="0" type="noConversion"/>
  </si>
  <si>
    <r>
      <t xml:space="preserve">Total </t>
    </r>
    <r>
      <rPr>
        <b/>
        <sz val="10"/>
        <rFont val="Times New Roman"/>
        <family val="1"/>
      </rPr>
      <t>League</t>
    </r>
    <r>
      <rPr>
        <sz val="10"/>
        <rFont val="Times New Roman"/>
        <family val="1"/>
      </rPr>
      <t xml:space="preserve"> Fee</t>
    </r>
  </si>
  <si>
    <t>Sample Tourney #2</t>
    <phoneticPr fontId="0" type="noConversion"/>
  </si>
  <si>
    <r>
      <t xml:space="preserve">Total Non Travel </t>
    </r>
    <r>
      <rPr>
        <b/>
        <sz val="10"/>
        <rFont val="Times New Roman"/>
        <family val="1"/>
      </rPr>
      <t>Tourn</t>
    </r>
    <r>
      <rPr>
        <sz val="10"/>
        <rFont val="Times New Roman"/>
        <family val="1"/>
      </rPr>
      <t xml:space="preserve"> Fees</t>
    </r>
  </si>
  <si>
    <t>TOT League Fee Expense</t>
    <phoneticPr fontId="0" type="noConversion"/>
  </si>
  <si>
    <t>NPL TRAVEL DATE  #1</t>
    <phoneticPr fontId="0" type="noConversion"/>
  </si>
  <si>
    <r>
      <t xml:space="preserve">Total Travel </t>
    </r>
    <r>
      <rPr>
        <b/>
        <sz val="10"/>
        <rFont val="Times New Roman"/>
        <family val="1"/>
      </rPr>
      <t>Tourn</t>
    </r>
    <r>
      <rPr>
        <sz val="10"/>
        <rFont val="Times New Roman"/>
        <family val="1"/>
      </rPr>
      <t xml:space="preserve"> Fees</t>
    </r>
  </si>
  <si>
    <r>
      <t xml:space="preserve">Total </t>
    </r>
    <r>
      <rPr>
        <b/>
        <sz val="10"/>
        <rFont val="Times New Roman"/>
        <family val="1"/>
      </rPr>
      <t>Coach</t>
    </r>
    <r>
      <rPr>
        <sz val="10"/>
        <rFont val="Times New Roman"/>
        <family val="1"/>
      </rPr>
      <t xml:space="preserve"> Travel/Per Diem</t>
    </r>
  </si>
  <si>
    <t>NON TRAVEL TOURNAMENT</t>
    <phoneticPr fontId="0" type="noConversion"/>
  </si>
  <si>
    <t>Name/Date</t>
    <phoneticPr fontId="0" type="noConversion"/>
  </si>
  <si>
    <t>TOT Coach Expense</t>
    <phoneticPr fontId="0" type="noConversion"/>
  </si>
  <si>
    <r>
      <t xml:space="preserve">Total </t>
    </r>
    <r>
      <rPr>
        <b/>
        <sz val="10"/>
        <rFont val="Times New Roman"/>
        <family val="1"/>
      </rPr>
      <t>Misc</t>
    </r>
    <r>
      <rPr>
        <sz val="10"/>
        <rFont val="Times New Roman"/>
        <family val="1"/>
      </rPr>
      <t xml:space="preserve"> Expenses </t>
    </r>
  </si>
  <si>
    <t>Total Team Expenses</t>
    <phoneticPr fontId="0" type="noConversion"/>
  </si>
  <si>
    <t>Midwest Labor Day</t>
    <phoneticPr fontId="0" type="noConversion"/>
  </si>
  <si>
    <t>MISCELLANEOUS EXPENSES</t>
    <phoneticPr fontId="0" type="noConversion"/>
  </si>
  <si>
    <t>Number of Players on the Team</t>
    <phoneticPr fontId="0" type="noConversion"/>
  </si>
  <si>
    <t>WSA Cup Tournament</t>
  </si>
  <si>
    <t>TOTAL EXPENSE PER PLAYER</t>
    <phoneticPr fontId="0" type="noConversion"/>
  </si>
  <si>
    <t>SAMPLE LOCAL EVENT #1</t>
    <phoneticPr fontId="0" type="noConversion"/>
  </si>
  <si>
    <t xml:space="preserve">EX: Gym Rental </t>
    <phoneticPr fontId="0" type="noConversion"/>
  </si>
  <si>
    <t>TOT PER PLAYER w Up Charge</t>
    <phoneticPr fontId="0" type="noConversion"/>
  </si>
  <si>
    <t>SAMPLE LOCAL EVENT #2</t>
    <phoneticPr fontId="0" type="noConversion"/>
  </si>
  <si>
    <t xml:space="preserve">EX: Team Equipment </t>
    <phoneticPr fontId="0" type="noConversion"/>
  </si>
  <si>
    <t>SAMPLE LOCAL EVENT #3</t>
    <phoneticPr fontId="0" type="noConversion"/>
  </si>
  <si>
    <t>PLAYER ASSESSMENT CALCULATOR</t>
    <phoneticPr fontId="0" type="noConversion"/>
  </si>
  <si>
    <t>State Cup Tournament</t>
  </si>
  <si>
    <t>DUE DATE</t>
    <phoneticPr fontId="0" type="noConversion"/>
  </si>
  <si>
    <t>AMT DUE</t>
    <phoneticPr fontId="0" type="noConversion"/>
  </si>
  <si>
    <t>TOT Non Travel Tourn</t>
    <phoneticPr fontId="0" type="noConversion"/>
  </si>
  <si>
    <t>TOT Misc Expense</t>
    <phoneticPr fontId="0" type="noConversion"/>
  </si>
  <si>
    <t>TRAVEL TOURNAMENT</t>
    <phoneticPr fontId="0" type="noConversion"/>
  </si>
  <si>
    <t>Name</t>
  </si>
  <si>
    <t>TOT Travel Tourn</t>
    <phoneticPr fontId="0" type="noConversion"/>
  </si>
  <si>
    <r>
      <t>DIRECTIONS</t>
    </r>
    <r>
      <rPr>
        <i/>
        <sz val="11"/>
        <color indexed="9"/>
        <rFont val="Arial"/>
        <family val="2"/>
      </rPr>
      <t xml:space="preserve">: Type in the "white/blank" cells. </t>
    </r>
    <r>
      <rPr>
        <i/>
        <sz val="11"/>
        <color indexed="13"/>
        <rFont val="Arial"/>
        <family val="2"/>
      </rPr>
      <t xml:space="preserve"> Do NOT type in the YELLOW cells. </t>
    </r>
    <r>
      <rPr>
        <i/>
        <sz val="11"/>
        <color indexed="9"/>
        <rFont val="Arial"/>
        <family val="2"/>
      </rPr>
      <t>Examples are provided, Edit as needed.</t>
    </r>
  </si>
  <si>
    <t>Per Season</t>
  </si>
  <si>
    <t>Entry Fee</t>
  </si>
  <si>
    <t xml:space="preserve"> PROGRAMMING FEES</t>
  </si>
  <si>
    <t>Program</t>
  </si>
  <si>
    <t>TOT Programming</t>
  </si>
  <si>
    <r>
      <t xml:space="preserve">Total </t>
    </r>
    <r>
      <rPr>
        <b/>
        <sz val="10"/>
        <rFont val="Times New Roman"/>
        <family val="1"/>
      </rPr>
      <t xml:space="preserve">Programming </t>
    </r>
    <r>
      <rPr>
        <sz val="10"/>
        <rFont val="Times New Roman"/>
        <family val="1"/>
      </rPr>
      <t>Fees</t>
    </r>
  </si>
  <si>
    <t>Indoor League</t>
  </si>
  <si>
    <t>Performance Training</t>
  </si>
  <si>
    <t>NPL Year Round League</t>
  </si>
  <si>
    <t>TEAM LEAGUE ENTRY FEES</t>
  </si>
  <si>
    <t>WSA Roundrobin</t>
  </si>
  <si>
    <t>Team Amt</t>
  </si>
  <si>
    <t>Other League</t>
  </si>
  <si>
    <t>DUE DATE: AUG 1 to CLUB DIRECTOR/ADMINISTRATOR</t>
  </si>
  <si>
    <t>Ref Fees Fall</t>
  </si>
  <si>
    <t>Ref Fees Spring</t>
  </si>
  <si>
    <t>Team Video/Camera Service</t>
  </si>
  <si>
    <t>EX: TBA</t>
  </si>
  <si>
    <t>ECNL  TRAVEL DATE #2</t>
  </si>
  <si>
    <t>EA  TRAVEL DATE #3</t>
  </si>
  <si>
    <t>EX: Team Warm-Ups</t>
  </si>
  <si>
    <t>Sample Travel  Event #1</t>
  </si>
  <si>
    <t>Sample Travel Event #2</t>
  </si>
  <si>
    <r>
      <t>Due:</t>
    </r>
    <r>
      <rPr>
        <sz val="18"/>
        <color rgb="FFE74C3C"/>
        <rFont val="Calibri"/>
        <family val="2"/>
        <scheme val="minor"/>
      </rPr>
      <t> </t>
    </r>
    <r>
      <rPr>
        <b/>
        <sz val="18"/>
        <color rgb="FFE74C3C"/>
        <rFont val="Calibri"/>
        <family val="2"/>
        <scheme val="minor"/>
      </rPr>
      <t xml:space="preserve"> August 1, 2023</t>
    </r>
  </si>
  <si>
    <r>
      <t>STEP 2: Complete</t>
    </r>
    <r>
      <rPr>
        <sz val="12"/>
        <color rgb="FFC0392B"/>
        <rFont val="Calibri"/>
        <family val="2"/>
        <scheme val="minor"/>
      </rPr>
      <t xml:space="preserve"> Team Budget Workbook</t>
    </r>
  </si>
  <si>
    <t>        DIRECTIONS FOR TEAM BUDGET WORKBOOK</t>
  </si>
  <si>
    <t>          1. Please type ONLY in boxes not highlighted.</t>
  </si>
  <si>
    <t>          2. Please do NOT TYPE IN boxes highlighted in YELLOW.</t>
  </si>
  <si>
    <t>          3. Budget worksheet is setup to "round up" to create "overages" for collections.</t>
  </si>
  <si>
    <t>          4. Team Coach, Manager, and/or Treasurer should be transparent about team budget.</t>
  </si>
  <si>
    <t>          5. Club recommends teams use one player LESS THAN is on the roster to determine installments (Cell O14)</t>
  </si>
  <si>
    <r>
      <t>             </t>
    </r>
    <r>
      <rPr>
        <i/>
        <sz val="11"/>
        <color rgb="FF7F8C8D"/>
        <rFont val="Calibri"/>
        <family val="2"/>
        <scheme val="minor"/>
      </rPr>
      <t>* This will help team be prepared if a player drops from the team to offset drastic changes to team budget</t>
    </r>
  </si>
  <si>
    <r>
      <t xml:space="preserve">          6. Team Budget Worksheet is </t>
    </r>
    <r>
      <rPr>
        <b/>
        <sz val="12"/>
        <color rgb="FFC0392B"/>
        <rFont val="Calibri"/>
        <family val="2"/>
        <scheme val="minor"/>
      </rPr>
      <t>DUE BY AUGUST 1</t>
    </r>
    <r>
      <rPr>
        <sz val="12"/>
        <color rgb="FF000000"/>
        <rFont val="Calibri"/>
        <family val="2"/>
        <scheme val="minor"/>
      </rPr>
      <t>, to CLUB DIRECTOR.</t>
    </r>
  </si>
  <si>
    <t>          7. WSA Club Policy for Travel Per Diem &amp; Expenses - CLICK HERE</t>
  </si>
  <si>
    <t>STEP 3:  Upload Team Budget Workbook Via this Link: MY TEAM ONBOARD</t>
  </si>
  <si>
    <r>
      <t>STEP 1: Download</t>
    </r>
    <r>
      <rPr>
        <sz val="12"/>
        <color rgb="FFC0392B"/>
        <rFont val="Calibri"/>
        <family val="2"/>
        <scheme val="minor"/>
      </rPr>
      <t xml:space="preserve"> Team Budget Workbook</t>
    </r>
    <r>
      <rPr>
        <b/>
        <sz val="12"/>
        <color rgb="FFC0392B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> SEE TAB HERE</t>
    </r>
  </si>
  <si>
    <t>Check with your Director of Coaching or WSA Website under League Platforms</t>
  </si>
  <si>
    <t xml:space="preserve">League information is coming out at various different rates and dates. </t>
  </si>
  <si>
    <t>Rounded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</si>
</sst>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70" formatCode="&quot;$&quot;#,##0"/>
  </numFmts>
  <fonts count="39" x14ac:knownFonts="1">
    <font>
      <sz val="12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color indexed="13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Verdana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13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Verdana"/>
      <family val="2"/>
    </font>
    <font>
      <b/>
      <sz val="11"/>
      <color indexed="1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9"/>
      <name val="Verdana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theme="0"/>
      <name val="Calibri"/>
      <family val="2"/>
      <scheme val="minor"/>
    </font>
    <font>
      <sz val="18"/>
      <color rgb="FFE74C3C"/>
      <name val="Calibri"/>
      <family val="2"/>
      <scheme val="minor"/>
    </font>
    <font>
      <b/>
      <sz val="18"/>
      <color rgb="FFE74C3C"/>
      <name val="Calibri"/>
      <family val="2"/>
      <scheme val="minor"/>
    </font>
    <font>
      <sz val="12"/>
      <color rgb="FFC0392B"/>
      <name val="Calibri"/>
      <family val="2"/>
      <scheme val="minor"/>
    </font>
    <font>
      <b/>
      <sz val="12"/>
      <color rgb="FFC0392B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rgb="FF7F8C8D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Times New Roman"/>
      <family val="1"/>
    </font>
    <font>
      <sz val="10"/>
      <color rgb="FFFFFF00"/>
      <name val="Verdana"/>
      <family val="2"/>
    </font>
    <font>
      <sz val="12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37">
    <xf numFmtId="0" fontId="0" fillId="0" borderId="0" xfId="0"/>
    <xf numFmtId="0" fontId="4" fillId="3" borderId="3" xfId="0" applyFont="1" applyFill="1" applyBorder="1" applyAlignment="1">
      <alignment horizontal="center"/>
    </xf>
    <xf numFmtId="0" fontId="5" fillId="3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0" fontId="15" fillId="4" borderId="6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164" fontId="17" fillId="0" borderId="11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 applyAlignment="1">
      <alignment horizontal="right"/>
    </xf>
    <xf numFmtId="0" fontId="13" fillId="0" borderId="36" xfId="0" applyFont="1" applyBorder="1" applyAlignment="1">
      <alignment horizontal="center"/>
    </xf>
    <xf numFmtId="164" fontId="17" fillId="0" borderId="12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6" fontId="23" fillId="3" borderId="11" xfId="0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0" fillId="3" borderId="0" xfId="0" applyFill="1"/>
    <xf numFmtId="16" fontId="24" fillId="3" borderId="11" xfId="0" applyNumberFormat="1" applyFont="1" applyFill="1" applyBorder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164" fontId="17" fillId="0" borderId="15" xfId="0" applyNumberFormat="1" applyFont="1" applyBorder="1" applyAlignment="1">
      <alignment horizontal="right"/>
    </xf>
    <xf numFmtId="164" fontId="17" fillId="0" borderId="46" xfId="0" applyNumberFormat="1" applyFont="1" applyBorder="1" applyAlignment="1">
      <alignment horizontal="right"/>
    </xf>
    <xf numFmtId="0" fontId="26" fillId="0" borderId="0" xfId="0" applyFont="1"/>
    <xf numFmtId="164" fontId="18" fillId="5" borderId="25" xfId="0" applyNumberFormat="1" applyFont="1" applyFill="1" applyBorder="1"/>
    <xf numFmtId="164" fontId="13" fillId="5" borderId="18" xfId="0" applyNumberFormat="1" applyFont="1" applyFill="1" applyBorder="1"/>
    <xf numFmtId="164" fontId="13" fillId="5" borderId="12" xfId="0" applyNumberFormat="1" applyFont="1" applyFill="1" applyBorder="1"/>
    <xf numFmtId="164" fontId="18" fillId="5" borderId="25" xfId="0" applyNumberFormat="1" applyFont="1" applyFill="1" applyBorder="1" applyAlignment="1">
      <alignment horizontal="right"/>
    </xf>
    <xf numFmtId="164" fontId="18" fillId="5" borderId="25" xfId="0" applyNumberFormat="1" applyFont="1" applyFill="1" applyBorder="1" applyAlignment="1">
      <alignment horizontal="center"/>
    </xf>
    <xf numFmtId="164" fontId="21" fillId="5" borderId="25" xfId="0" applyNumberFormat="1" applyFont="1" applyFill="1" applyBorder="1" applyAlignment="1">
      <alignment horizontal="center"/>
    </xf>
    <xf numFmtId="164" fontId="25" fillId="5" borderId="11" xfId="0" applyNumberFormat="1" applyFont="1" applyFill="1" applyBorder="1" applyAlignment="1">
      <alignment horizontal="center"/>
    </xf>
    <xf numFmtId="164" fontId="18" fillId="5" borderId="50" xfId="0" applyNumberFormat="1" applyFont="1" applyFill="1" applyBorder="1"/>
    <xf numFmtId="164" fontId="13" fillId="0" borderId="15" xfId="0" applyNumberFormat="1" applyFont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3" borderId="0" xfId="0" applyFill="1"/>
    <xf numFmtId="0" fontId="11" fillId="2" borderId="0" xfId="0" applyFont="1" applyFill="1"/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7" fillId="0" borderId="27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3" fillId="5" borderId="20" xfId="0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17" fillId="0" borderId="16" xfId="0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13" fillId="5" borderId="16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7" fillId="0" borderId="20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3" fillId="5" borderId="10" xfId="0" applyFont="1" applyFill="1" applyBorder="1" applyAlignment="1">
      <alignment horizontal="left"/>
    </xf>
    <xf numFmtId="0" fontId="13" fillId="5" borderId="11" xfId="0" applyFont="1" applyFill="1" applyBorder="1" applyAlignment="1">
      <alignment horizontal="left"/>
    </xf>
    <xf numFmtId="0" fontId="18" fillId="5" borderId="22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left"/>
    </xf>
    <xf numFmtId="0" fontId="13" fillId="5" borderId="26" xfId="0" applyFont="1" applyFill="1" applyBorder="1" applyAlignment="1">
      <alignment horizontal="left"/>
    </xf>
    <xf numFmtId="0" fontId="17" fillId="0" borderId="21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0" fontId="17" fillId="0" borderId="30" xfId="0" applyFont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18" fillId="5" borderId="2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8" fillId="5" borderId="33" xfId="0" applyFont="1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18" fillId="5" borderId="37" xfId="0" applyFont="1" applyFill="1" applyBorder="1" applyAlignment="1">
      <alignment horizontal="left"/>
    </xf>
    <xf numFmtId="0" fontId="18" fillId="5" borderId="38" xfId="0" applyFont="1" applyFill="1" applyBorder="1" applyAlignment="1">
      <alignment horizontal="left"/>
    </xf>
    <xf numFmtId="0" fontId="18" fillId="5" borderId="39" xfId="0" applyFont="1" applyFill="1" applyBorder="1" applyAlignment="1">
      <alignment horizontal="left"/>
    </xf>
    <xf numFmtId="0" fontId="20" fillId="5" borderId="25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18" fillId="5" borderId="47" xfId="0" applyFont="1" applyFill="1" applyBorder="1" applyAlignment="1">
      <alignment horizontal="center"/>
    </xf>
    <xf numFmtId="0" fontId="18" fillId="5" borderId="48" xfId="0" applyFont="1" applyFill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7" fillId="0" borderId="43" xfId="0" applyFont="1" applyBorder="1" applyAlignment="1">
      <alignment horizontal="right"/>
    </xf>
    <xf numFmtId="0" fontId="17" fillId="0" borderId="44" xfId="0" applyFont="1" applyBorder="1" applyAlignment="1">
      <alignment horizontal="right"/>
    </xf>
    <xf numFmtId="0" fontId="17" fillId="0" borderId="45" xfId="0" applyFont="1" applyBorder="1" applyAlignment="1">
      <alignment horizontal="right"/>
    </xf>
    <xf numFmtId="0" fontId="13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29" fillId="0" borderId="0" xfId="0" applyFont="1"/>
    <xf numFmtId="0" fontId="31" fillId="0" borderId="0" xfId="0" applyFont="1"/>
    <xf numFmtId="0" fontId="33" fillId="0" borderId="0" xfId="0" applyFont="1"/>
    <xf numFmtId="0" fontId="32" fillId="0" borderId="0" xfId="0" applyFont="1"/>
    <xf numFmtId="0" fontId="35" fillId="0" borderId="0" xfId="1"/>
    <xf numFmtId="16" fontId="36" fillId="6" borderId="11" xfId="0" applyNumberFormat="1" applyFont="1" applyFill="1" applyBorder="1"/>
    <xf numFmtId="16" fontId="36" fillId="6" borderId="0" xfId="0" applyNumberFormat="1" applyFont="1" applyFill="1"/>
    <xf numFmtId="16" fontId="27" fillId="6" borderId="0" xfId="0" applyNumberFormat="1" applyFont="1" applyFill="1"/>
    <xf numFmtId="0" fontId="38" fillId="3" borderId="51" xfId="0" applyFont="1" applyFill="1" applyBorder="1"/>
    <xf numFmtId="164" fontId="37" fillId="6" borderId="52" xfId="0" applyNumberFormat="1" applyFont="1" applyFill="1" applyBorder="1" applyAlignment="1">
      <alignment horizontal="center"/>
    </xf>
    <xf numFmtId="0" fontId="38" fillId="3" borderId="53" xfId="0" applyFont="1" applyFill="1" applyBorder="1"/>
    <xf numFmtId="164" fontId="37" fillId="6" borderId="54" xfId="0" applyNumberFormat="1" applyFont="1" applyFill="1" applyBorder="1" applyAlignment="1">
      <alignment horizontal="center"/>
    </xf>
    <xf numFmtId="0" fontId="38" fillId="3" borderId="55" xfId="0" applyFont="1" applyFill="1" applyBorder="1"/>
    <xf numFmtId="164" fontId="37" fillId="6" borderId="56" xfId="0" applyNumberFormat="1" applyFont="1" applyFill="1" applyBorder="1" applyAlignment="1">
      <alignment horizontal="center"/>
    </xf>
    <xf numFmtId="164" fontId="25" fillId="5" borderId="19" xfId="0" applyNumberFormat="1" applyFont="1" applyFill="1" applyBorder="1" applyAlignment="1">
      <alignment horizontal="center"/>
    </xf>
    <xf numFmtId="0" fontId="37" fillId="6" borderId="57" xfId="0" applyFont="1" applyFill="1" applyBorder="1"/>
    <xf numFmtId="170" fontId="37" fillId="6" borderId="57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A00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form.jotform.com/231815162277153" TargetMode="External"/><Relationship Id="rId1" Type="http://schemas.openxmlformats.org/officeDocument/2006/relationships/hyperlink" Target="https://wsasoccer.demosphere-secure.com/managers/coach-travel-per-diem-poli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AB4F8-D658-7749-A7F0-2D1B903F4BAE}">
  <dimension ref="B1:O32"/>
  <sheetViews>
    <sheetView workbookViewId="0">
      <selection activeCell="R21" sqref="R21"/>
    </sheetView>
  </sheetViews>
  <sheetFormatPr baseColWidth="10" defaultRowHeight="16" x14ac:dyDescent="0.2"/>
  <cols>
    <col min="1" max="1" width="2.1640625" customWidth="1"/>
    <col min="2" max="2" width="5.83203125" customWidth="1"/>
    <col min="3" max="3" width="6.1640625" customWidth="1"/>
    <col min="4" max="4" width="7.6640625" customWidth="1"/>
    <col min="6" max="6" width="2.1640625" customWidth="1"/>
    <col min="7" max="7" width="6" customWidth="1"/>
    <col min="9" max="9" width="6.1640625" customWidth="1"/>
    <col min="11" max="11" width="2" customWidth="1"/>
  </cols>
  <sheetData>
    <row r="1" spans="2:15" ht="17" thickBot="1" x14ac:dyDescent="0.25"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</row>
    <row r="2" spans="2:15" ht="18" x14ac:dyDescent="0.2">
      <c r="B2" s="42" t="s">
        <v>1</v>
      </c>
      <c r="C2" s="43"/>
      <c r="D2" s="43"/>
      <c r="E2" s="43"/>
      <c r="F2" s="1"/>
      <c r="G2" s="44" t="s">
        <v>2</v>
      </c>
      <c r="H2" s="45"/>
      <c r="I2" s="45"/>
      <c r="J2" s="45"/>
      <c r="K2" s="2"/>
      <c r="L2" s="44" t="s">
        <v>3</v>
      </c>
      <c r="M2" s="44"/>
      <c r="N2" s="46"/>
      <c r="O2" s="46"/>
    </row>
    <row r="3" spans="2:15" x14ac:dyDescent="0.2">
      <c r="B3" s="36" t="s">
        <v>42</v>
      </c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8"/>
      <c r="O3" s="38"/>
    </row>
    <row r="4" spans="2:15" ht="17" thickBot="1" x14ac:dyDescent="0.25">
      <c r="B4" s="40" t="s">
        <v>56</v>
      </c>
      <c r="C4" s="40"/>
      <c r="D4" s="40"/>
      <c r="E4" s="40"/>
      <c r="F4" s="40"/>
      <c r="G4" s="40"/>
      <c r="H4" s="40"/>
      <c r="I4" s="40"/>
      <c r="J4" s="40"/>
      <c r="K4" s="47"/>
      <c r="L4" s="47"/>
      <c r="M4" s="47"/>
      <c r="N4" s="47"/>
      <c r="O4" s="47"/>
    </row>
    <row r="5" spans="2:15" x14ac:dyDescent="0.2">
      <c r="B5" s="48" t="s">
        <v>52</v>
      </c>
      <c r="C5" s="49"/>
      <c r="D5" s="49"/>
      <c r="E5" s="50"/>
      <c r="F5" s="3"/>
      <c r="G5" s="51" t="s">
        <v>4</v>
      </c>
      <c r="H5" s="52"/>
      <c r="I5" s="52"/>
      <c r="J5" s="53"/>
      <c r="K5" s="4"/>
      <c r="L5" s="48" t="s">
        <v>5</v>
      </c>
      <c r="M5" s="54"/>
      <c r="N5" s="54"/>
      <c r="O5" s="5"/>
    </row>
    <row r="6" spans="2:15" x14ac:dyDescent="0.2">
      <c r="B6" s="55" t="s">
        <v>6</v>
      </c>
      <c r="C6" s="56"/>
      <c r="D6" s="56"/>
      <c r="E6" s="6" t="s">
        <v>43</v>
      </c>
      <c r="F6" s="4"/>
      <c r="G6" s="57" t="s">
        <v>6</v>
      </c>
      <c r="H6" s="58"/>
      <c r="I6" s="58"/>
      <c r="J6" s="7" t="s">
        <v>54</v>
      </c>
      <c r="K6" s="4"/>
      <c r="L6" s="59" t="s">
        <v>6</v>
      </c>
      <c r="M6" s="60"/>
      <c r="N6" s="60"/>
      <c r="O6" s="8" t="s">
        <v>7</v>
      </c>
    </row>
    <row r="7" spans="2:15" x14ac:dyDescent="0.2">
      <c r="B7" s="67" t="s">
        <v>8</v>
      </c>
      <c r="C7" s="68"/>
      <c r="D7" s="68"/>
      <c r="E7" s="9">
        <v>350</v>
      </c>
      <c r="F7" s="4"/>
      <c r="G7" s="69" t="s">
        <v>9</v>
      </c>
      <c r="H7" s="70"/>
      <c r="I7" s="71"/>
      <c r="J7" s="10">
        <v>500</v>
      </c>
      <c r="K7" s="4"/>
      <c r="L7" s="72" t="s">
        <v>10</v>
      </c>
      <c r="M7" s="73"/>
      <c r="N7" s="73"/>
      <c r="O7" s="28">
        <f>E10</f>
        <v>1800</v>
      </c>
    </row>
    <row r="8" spans="2:15" x14ac:dyDescent="0.2">
      <c r="B8" s="74" t="s">
        <v>51</v>
      </c>
      <c r="C8" s="83"/>
      <c r="D8" s="84"/>
      <c r="E8" s="9">
        <v>1100</v>
      </c>
      <c r="F8" s="4"/>
      <c r="G8" s="74" t="s">
        <v>11</v>
      </c>
      <c r="H8" s="75"/>
      <c r="I8" s="75"/>
      <c r="J8" s="10">
        <v>500</v>
      </c>
      <c r="K8" s="4"/>
      <c r="L8" s="76" t="s">
        <v>12</v>
      </c>
      <c r="M8" s="77"/>
      <c r="N8" s="77"/>
      <c r="O8" s="29">
        <f>E21</f>
        <v>2300</v>
      </c>
    </row>
    <row r="9" spans="2:15" ht="17" thickBot="1" x14ac:dyDescent="0.25">
      <c r="B9" s="69" t="s">
        <v>55</v>
      </c>
      <c r="C9" s="70"/>
      <c r="D9" s="70"/>
      <c r="E9" s="11">
        <v>350</v>
      </c>
      <c r="F9" s="4"/>
      <c r="G9" s="74" t="s">
        <v>14</v>
      </c>
      <c r="H9" s="75"/>
      <c r="I9" s="75"/>
      <c r="J9" s="10">
        <v>350</v>
      </c>
      <c r="K9" s="4"/>
      <c r="L9" s="64" t="s">
        <v>15</v>
      </c>
      <c r="M9" s="81"/>
      <c r="N9" s="82"/>
      <c r="O9" s="29">
        <f>E30</f>
        <v>1350</v>
      </c>
    </row>
    <row r="10" spans="2:15" ht="17" thickBot="1" x14ac:dyDescent="0.25">
      <c r="B10" s="78" t="s">
        <v>13</v>
      </c>
      <c r="C10" s="79"/>
      <c r="D10" s="80"/>
      <c r="E10" s="27">
        <f>SUM(E7:E9)</f>
        <v>1800</v>
      </c>
      <c r="F10" s="4"/>
      <c r="G10" s="74" t="s">
        <v>61</v>
      </c>
      <c r="H10" s="75"/>
      <c r="I10" s="75"/>
      <c r="J10" s="12">
        <v>350</v>
      </c>
      <c r="K10" s="4"/>
      <c r="L10" s="76" t="s">
        <v>16</v>
      </c>
      <c r="M10" s="77"/>
      <c r="N10" s="77"/>
      <c r="O10" s="29">
        <f>J12</f>
        <v>1800</v>
      </c>
    </row>
    <row r="11" spans="2:15" ht="17" thickBot="1" x14ac:dyDescent="0.25">
      <c r="B11" s="4"/>
      <c r="C11" s="4"/>
      <c r="D11" s="4"/>
      <c r="E11" s="4"/>
      <c r="F11" s="4"/>
      <c r="G11" s="61" t="s">
        <v>62</v>
      </c>
      <c r="H11" s="62"/>
      <c r="I11" s="63"/>
      <c r="J11" s="13">
        <v>100</v>
      </c>
      <c r="K11" s="4"/>
      <c r="L11" s="64" t="s">
        <v>48</v>
      </c>
      <c r="M11" s="65"/>
      <c r="N11" s="66"/>
      <c r="O11" s="29">
        <f>J30</f>
        <v>5400</v>
      </c>
    </row>
    <row r="12" spans="2:15" ht="17" thickBot="1" x14ac:dyDescent="0.25">
      <c r="B12" s="48" t="s">
        <v>17</v>
      </c>
      <c r="C12" s="49"/>
      <c r="D12" s="49"/>
      <c r="E12" s="50"/>
      <c r="F12" s="3"/>
      <c r="G12" s="88" t="s">
        <v>19</v>
      </c>
      <c r="H12" s="88"/>
      <c r="I12" s="78"/>
      <c r="J12" s="27">
        <f>SUM(J7:J11)</f>
        <v>1800</v>
      </c>
      <c r="K12" s="4"/>
      <c r="L12" s="64" t="s">
        <v>20</v>
      </c>
      <c r="M12" s="65"/>
      <c r="N12" s="66"/>
      <c r="O12" s="29">
        <f>J21</f>
        <v>2700</v>
      </c>
    </row>
    <row r="13" spans="2:15" ht="17" thickBot="1" x14ac:dyDescent="0.25">
      <c r="B13" s="85" t="s">
        <v>18</v>
      </c>
      <c r="C13" s="86"/>
      <c r="D13" s="87"/>
      <c r="E13" s="6" t="s">
        <v>44</v>
      </c>
      <c r="F13" s="4"/>
      <c r="G13" s="4"/>
      <c r="H13" s="4"/>
      <c r="I13" s="4"/>
      <c r="J13" s="4"/>
      <c r="K13" s="4"/>
      <c r="L13" s="92" t="s">
        <v>21</v>
      </c>
      <c r="M13" s="92"/>
      <c r="N13" s="92"/>
      <c r="O13" s="30">
        <f>O7+O8+O9+O10+O11+O12</f>
        <v>15350</v>
      </c>
    </row>
    <row r="14" spans="2:15" ht="17" thickBot="1" x14ac:dyDescent="0.25">
      <c r="B14" s="89" t="s">
        <v>53</v>
      </c>
      <c r="C14" s="90"/>
      <c r="D14" s="91"/>
      <c r="E14" s="14">
        <v>225</v>
      </c>
      <c r="F14" s="4"/>
      <c r="G14" s="48" t="s">
        <v>23</v>
      </c>
      <c r="H14" s="54"/>
      <c r="I14" s="54"/>
      <c r="J14" s="93"/>
      <c r="K14" s="4"/>
      <c r="L14" s="94" t="s">
        <v>24</v>
      </c>
      <c r="M14" s="95"/>
      <c r="N14" s="96"/>
      <c r="O14" s="15">
        <v>17</v>
      </c>
    </row>
    <row r="15" spans="2:15" ht="18" thickTop="1" thickBot="1" x14ac:dyDescent="0.25">
      <c r="B15" s="74" t="s">
        <v>22</v>
      </c>
      <c r="C15" s="83"/>
      <c r="D15" s="84"/>
      <c r="E15" s="14">
        <v>575</v>
      </c>
      <c r="F15" s="4"/>
      <c r="G15" s="85" t="s">
        <v>6</v>
      </c>
      <c r="H15" s="86"/>
      <c r="I15" s="87"/>
      <c r="J15" s="6" t="s">
        <v>7</v>
      </c>
      <c r="K15" s="4"/>
      <c r="L15" s="97" t="s">
        <v>26</v>
      </c>
      <c r="M15" s="98"/>
      <c r="N15" s="99"/>
      <c r="O15" s="31">
        <f>O13/O14</f>
        <v>902.94117647058829</v>
      </c>
    </row>
    <row r="16" spans="2:15" ht="17" thickBot="1" x14ac:dyDescent="0.25">
      <c r="B16" s="74" t="s">
        <v>25</v>
      </c>
      <c r="C16" s="83"/>
      <c r="D16" s="84"/>
      <c r="E16" s="14">
        <v>600</v>
      </c>
      <c r="F16" s="4"/>
      <c r="G16" s="89" t="s">
        <v>28</v>
      </c>
      <c r="H16" s="90"/>
      <c r="I16" s="91"/>
      <c r="J16" s="14">
        <v>450</v>
      </c>
      <c r="K16" s="4"/>
      <c r="L16" s="100" t="s">
        <v>29</v>
      </c>
      <c r="M16" s="100"/>
      <c r="N16" s="100"/>
      <c r="O16" s="32">
        <f>O15+60</f>
        <v>962.94117647058829</v>
      </c>
    </row>
    <row r="17" spans="2:15" x14ac:dyDescent="0.2">
      <c r="B17" s="74" t="s">
        <v>27</v>
      </c>
      <c r="C17" s="83"/>
      <c r="D17" s="84"/>
      <c r="E17" s="14">
        <v>600</v>
      </c>
      <c r="F17" s="3"/>
      <c r="G17" s="74" t="s">
        <v>31</v>
      </c>
      <c r="H17" s="83"/>
      <c r="I17" s="84"/>
      <c r="J17" s="16">
        <v>450</v>
      </c>
      <c r="K17" s="4"/>
      <c r="L17" s="17"/>
      <c r="M17" s="17"/>
      <c r="N17" s="17"/>
      <c r="O17" s="4"/>
    </row>
    <row r="18" spans="2:15" x14ac:dyDescent="0.2">
      <c r="B18" s="74" t="s">
        <v>30</v>
      </c>
      <c r="C18" s="83"/>
      <c r="D18" s="84"/>
      <c r="E18" s="14">
        <v>0</v>
      </c>
      <c r="F18" s="4"/>
      <c r="G18" s="74" t="s">
        <v>63</v>
      </c>
      <c r="H18" s="83"/>
      <c r="I18" s="84"/>
      <c r="J18" s="16">
        <v>1800</v>
      </c>
      <c r="K18" s="4"/>
      <c r="L18" s="101" t="s">
        <v>33</v>
      </c>
      <c r="M18" s="102"/>
      <c r="N18" s="102"/>
      <c r="O18" s="102"/>
    </row>
    <row r="19" spans="2:15" x14ac:dyDescent="0.2">
      <c r="B19" s="74" t="s">
        <v>32</v>
      </c>
      <c r="C19" s="83"/>
      <c r="D19" s="84"/>
      <c r="E19" s="14">
        <v>0</v>
      </c>
      <c r="F19" s="4"/>
      <c r="G19" s="74" t="s">
        <v>60</v>
      </c>
      <c r="H19" s="83"/>
      <c r="I19" s="84"/>
      <c r="J19" s="16">
        <v>0</v>
      </c>
      <c r="K19" s="4"/>
      <c r="L19" s="18" t="s">
        <v>35</v>
      </c>
      <c r="M19" s="19" t="s">
        <v>36</v>
      </c>
      <c r="N19" s="20"/>
      <c r="O19" s="20"/>
    </row>
    <row r="20" spans="2:15" ht="17" thickBot="1" x14ac:dyDescent="0.25">
      <c r="B20" s="74" t="s">
        <v>34</v>
      </c>
      <c r="C20" s="83"/>
      <c r="D20" s="84"/>
      <c r="E20" s="14">
        <v>300</v>
      </c>
      <c r="F20" s="4"/>
      <c r="G20" s="74" t="s">
        <v>60</v>
      </c>
      <c r="H20" s="83"/>
      <c r="I20" s="84"/>
      <c r="J20" s="16">
        <v>0</v>
      </c>
      <c r="K20" s="4"/>
      <c r="L20" s="21">
        <v>42917</v>
      </c>
      <c r="M20" s="33">
        <f>O16/4</f>
        <v>240.73529411764707</v>
      </c>
      <c r="N20" s="128" t="s">
        <v>81</v>
      </c>
      <c r="O20" s="129">
        <f>ROUNDUP(M20, -1)</f>
        <v>250</v>
      </c>
    </row>
    <row r="21" spans="2:15" ht="17" thickBot="1" x14ac:dyDescent="0.25">
      <c r="B21" s="88" t="s">
        <v>37</v>
      </c>
      <c r="C21" s="88"/>
      <c r="D21" s="88"/>
      <c r="E21" s="27">
        <f>SUM(E14:E20)</f>
        <v>2300</v>
      </c>
      <c r="F21" s="4"/>
      <c r="G21" s="78" t="s">
        <v>38</v>
      </c>
      <c r="H21" s="79"/>
      <c r="I21" s="80"/>
      <c r="J21" s="27">
        <f>SUM(J16:J20)</f>
        <v>2700</v>
      </c>
      <c r="K21" s="4"/>
      <c r="L21" s="21">
        <v>43009</v>
      </c>
      <c r="M21" s="33">
        <f>O16/4</f>
        <v>240.73529411764707</v>
      </c>
      <c r="N21" s="130" t="s">
        <v>81</v>
      </c>
      <c r="O21" s="131">
        <f t="shared" ref="O21:O23" si="0">ROUNDUP(M21, -1)</f>
        <v>250</v>
      </c>
    </row>
    <row r="22" spans="2:15" ht="17" thickBot="1" x14ac:dyDescent="0.25">
      <c r="B22" s="4"/>
      <c r="C22" s="4"/>
      <c r="D22" s="4"/>
      <c r="E22" s="4"/>
      <c r="F22" s="4"/>
      <c r="G22" s="22"/>
      <c r="H22" s="22"/>
      <c r="I22" s="22"/>
      <c r="J22" s="23"/>
      <c r="K22" s="4"/>
      <c r="L22" s="21">
        <v>43070</v>
      </c>
      <c r="M22" s="33">
        <f>O16/4</f>
        <v>240.73529411764707</v>
      </c>
      <c r="N22" s="130" t="s">
        <v>81</v>
      </c>
      <c r="O22" s="131">
        <f t="shared" si="0"/>
        <v>250</v>
      </c>
    </row>
    <row r="23" spans="2:15" x14ac:dyDescent="0.2">
      <c r="B23" s="48" t="s">
        <v>39</v>
      </c>
      <c r="C23" s="49"/>
      <c r="D23" s="49"/>
      <c r="E23" s="50"/>
      <c r="F23" s="4"/>
      <c r="G23" s="114" t="s">
        <v>45</v>
      </c>
      <c r="H23" s="115"/>
      <c r="I23" s="115"/>
      <c r="J23" s="116"/>
      <c r="K23" s="4"/>
      <c r="L23" s="21">
        <v>42767</v>
      </c>
      <c r="M23" s="33">
        <f>O16/4</f>
        <v>240.73529411764707</v>
      </c>
      <c r="N23" s="132" t="s">
        <v>81</v>
      </c>
      <c r="O23" s="133">
        <f t="shared" si="0"/>
        <v>250</v>
      </c>
    </row>
    <row r="24" spans="2:15" x14ac:dyDescent="0.2">
      <c r="B24" s="85" t="s">
        <v>40</v>
      </c>
      <c r="C24" s="86"/>
      <c r="D24" s="87"/>
      <c r="E24" s="6" t="s">
        <v>44</v>
      </c>
      <c r="F24" s="4"/>
      <c r="G24" s="85" t="s">
        <v>46</v>
      </c>
      <c r="H24" s="86"/>
      <c r="I24" s="87"/>
      <c r="J24" s="6" t="s">
        <v>44</v>
      </c>
      <c r="K24" s="4"/>
      <c r="L24" s="4"/>
      <c r="M24" s="4"/>
    </row>
    <row r="25" spans="2:15" x14ac:dyDescent="0.2">
      <c r="B25" s="89" t="s">
        <v>64</v>
      </c>
      <c r="C25" s="90"/>
      <c r="D25" s="91"/>
      <c r="E25" s="14">
        <v>675</v>
      </c>
      <c r="F25" s="4"/>
      <c r="G25" s="117" t="s">
        <v>57</v>
      </c>
      <c r="H25" s="118"/>
      <c r="I25" s="119"/>
      <c r="J25" s="9">
        <v>500</v>
      </c>
      <c r="K25" s="4"/>
      <c r="L25" s="4"/>
      <c r="M25" s="4"/>
    </row>
    <row r="26" spans="2:15" x14ac:dyDescent="0.2">
      <c r="B26" s="74" t="s">
        <v>65</v>
      </c>
      <c r="C26" s="83"/>
      <c r="D26" s="84"/>
      <c r="E26" s="16">
        <v>675</v>
      </c>
      <c r="F26" s="4"/>
      <c r="G26" s="111" t="s">
        <v>58</v>
      </c>
      <c r="H26" s="112"/>
      <c r="I26" s="113"/>
      <c r="J26" s="35">
        <v>0</v>
      </c>
      <c r="K26" s="4"/>
    </row>
    <row r="27" spans="2:15" x14ac:dyDescent="0.2">
      <c r="B27" s="74"/>
      <c r="C27" s="83"/>
      <c r="D27" s="84"/>
      <c r="E27" s="16"/>
      <c r="F27" s="4"/>
      <c r="G27" s="106" t="s">
        <v>49</v>
      </c>
      <c r="H27" s="107"/>
      <c r="I27" s="107"/>
      <c r="J27" s="11">
        <v>600</v>
      </c>
      <c r="K27" s="4"/>
    </row>
    <row r="28" spans="2:15" x14ac:dyDescent="0.2">
      <c r="B28" s="74"/>
      <c r="C28" s="83"/>
      <c r="D28" s="84"/>
      <c r="E28" s="24"/>
      <c r="F28" s="4"/>
      <c r="G28" s="106" t="s">
        <v>50</v>
      </c>
      <c r="H28" s="107"/>
      <c r="I28" s="107"/>
      <c r="J28" s="11">
        <v>2500</v>
      </c>
      <c r="K28" s="4"/>
    </row>
    <row r="29" spans="2:15" ht="17" thickBot="1" x14ac:dyDescent="0.25">
      <c r="B29" s="108"/>
      <c r="C29" s="109"/>
      <c r="D29" s="110"/>
      <c r="E29" s="25"/>
      <c r="F29" s="4"/>
      <c r="G29" s="106" t="s">
        <v>59</v>
      </c>
      <c r="H29" s="107"/>
      <c r="I29" s="107"/>
      <c r="J29" s="11">
        <v>1800</v>
      </c>
      <c r="K29" s="4"/>
    </row>
    <row r="30" spans="2:15" ht="17" thickBot="1" x14ac:dyDescent="0.25">
      <c r="B30" s="78" t="s">
        <v>41</v>
      </c>
      <c r="C30" s="79"/>
      <c r="D30" s="80"/>
      <c r="E30" s="27">
        <f>SUM(E25:E29)</f>
        <v>1350</v>
      </c>
      <c r="F30" s="4"/>
      <c r="G30" s="103" t="s">
        <v>47</v>
      </c>
      <c r="H30" s="104"/>
      <c r="I30" s="105"/>
      <c r="J30" s="34">
        <f>J25+J26+J27+J28+J29</f>
        <v>5400</v>
      </c>
      <c r="K30" s="4"/>
    </row>
    <row r="31" spans="2:15" x14ac:dyDescent="0.2">
      <c r="F31" s="4"/>
      <c r="G31" s="26"/>
      <c r="H31" s="26"/>
      <c r="I31" s="26"/>
      <c r="J31" s="4"/>
      <c r="K31" s="4"/>
    </row>
    <row r="32" spans="2:15" x14ac:dyDescent="0.2">
      <c r="F32" s="4"/>
      <c r="G32" s="22"/>
      <c r="H32" s="4"/>
      <c r="I32" s="4"/>
      <c r="J32" s="4"/>
      <c r="K32" s="4"/>
    </row>
  </sheetData>
  <mergeCells count="68">
    <mergeCell ref="G26:I26"/>
    <mergeCell ref="B21:D21"/>
    <mergeCell ref="G21:I21"/>
    <mergeCell ref="B23:E23"/>
    <mergeCell ref="B24:D24"/>
    <mergeCell ref="G23:J23"/>
    <mergeCell ref="B25:D25"/>
    <mergeCell ref="G24:I24"/>
    <mergeCell ref="B26:D26"/>
    <mergeCell ref="G25:I25"/>
    <mergeCell ref="G30:I30"/>
    <mergeCell ref="B28:D28"/>
    <mergeCell ref="G27:I27"/>
    <mergeCell ref="B29:D29"/>
    <mergeCell ref="G28:I28"/>
    <mergeCell ref="B30:D30"/>
    <mergeCell ref="G29:I29"/>
    <mergeCell ref="B27:D27"/>
    <mergeCell ref="B19:D19"/>
    <mergeCell ref="G18:I18"/>
    <mergeCell ref="L18:O18"/>
    <mergeCell ref="B20:D20"/>
    <mergeCell ref="G19:I19"/>
    <mergeCell ref="G20:I20"/>
    <mergeCell ref="B18:D18"/>
    <mergeCell ref="B16:D16"/>
    <mergeCell ref="G15:I15"/>
    <mergeCell ref="L15:N15"/>
    <mergeCell ref="B17:D17"/>
    <mergeCell ref="G16:I16"/>
    <mergeCell ref="L16:N16"/>
    <mergeCell ref="B15:D15"/>
    <mergeCell ref="G17:I17"/>
    <mergeCell ref="B13:D13"/>
    <mergeCell ref="G12:I12"/>
    <mergeCell ref="L12:N12"/>
    <mergeCell ref="B14:D14"/>
    <mergeCell ref="L13:N13"/>
    <mergeCell ref="G14:J14"/>
    <mergeCell ref="L14:N14"/>
    <mergeCell ref="B12:E12"/>
    <mergeCell ref="G11:I11"/>
    <mergeCell ref="L11:N11"/>
    <mergeCell ref="B7:D7"/>
    <mergeCell ref="G7:I7"/>
    <mergeCell ref="L7:N7"/>
    <mergeCell ref="B9:D9"/>
    <mergeCell ref="G8:I8"/>
    <mergeCell ref="L8:N8"/>
    <mergeCell ref="B10:D10"/>
    <mergeCell ref="G9:I9"/>
    <mergeCell ref="L9:N9"/>
    <mergeCell ref="G10:I10"/>
    <mergeCell ref="L10:N10"/>
    <mergeCell ref="B8:D8"/>
    <mergeCell ref="B4:O4"/>
    <mergeCell ref="B5:E5"/>
    <mergeCell ref="G5:J5"/>
    <mergeCell ref="L5:N5"/>
    <mergeCell ref="B6:D6"/>
    <mergeCell ref="G6:I6"/>
    <mergeCell ref="L6:N6"/>
    <mergeCell ref="B3:O3"/>
    <mergeCell ref="B1:O1"/>
    <mergeCell ref="B2:E2"/>
    <mergeCell ref="G2:J2"/>
    <mergeCell ref="L2:M2"/>
    <mergeCell ref="N2:O2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9185-6602-A041-972A-62348AB5F339}">
  <dimension ref="A1:N30"/>
  <sheetViews>
    <sheetView tabSelected="1" workbookViewId="0">
      <selection activeCell="R24" sqref="R24"/>
    </sheetView>
  </sheetViews>
  <sheetFormatPr baseColWidth="10" defaultRowHeight="16" x14ac:dyDescent="0.2"/>
  <sheetData>
    <row r="1" spans="1:14" ht="17" thickBo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</row>
    <row r="2" spans="1:14" ht="18" x14ac:dyDescent="0.2">
      <c r="A2" s="42" t="s">
        <v>1</v>
      </c>
      <c r="B2" s="43"/>
      <c r="C2" s="43"/>
      <c r="D2" s="43"/>
      <c r="E2" s="1"/>
      <c r="F2" s="44" t="s">
        <v>2</v>
      </c>
      <c r="G2" s="45"/>
      <c r="H2" s="45"/>
      <c r="I2" s="45"/>
      <c r="J2" s="2"/>
      <c r="K2" s="44" t="s">
        <v>3</v>
      </c>
      <c r="L2" s="44"/>
      <c r="M2" s="46"/>
      <c r="N2" s="46"/>
    </row>
    <row r="3" spans="1:14" x14ac:dyDescent="0.2">
      <c r="A3" s="36" t="s">
        <v>42</v>
      </c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</row>
    <row r="4" spans="1:14" ht="17" thickBot="1" x14ac:dyDescent="0.25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7"/>
      <c r="K4" s="47"/>
      <c r="L4" s="47"/>
      <c r="M4" s="47"/>
      <c r="N4" s="47"/>
    </row>
    <row r="5" spans="1:14" x14ac:dyDescent="0.2">
      <c r="A5" s="48" t="s">
        <v>52</v>
      </c>
      <c r="B5" s="49"/>
      <c r="C5" s="49"/>
      <c r="D5" s="50"/>
      <c r="E5" s="3"/>
      <c r="F5" s="51" t="s">
        <v>4</v>
      </c>
      <c r="G5" s="52"/>
      <c r="H5" s="52"/>
      <c r="I5" s="53"/>
      <c r="J5" s="4"/>
      <c r="K5" s="48" t="s">
        <v>5</v>
      </c>
      <c r="L5" s="54"/>
      <c r="M5" s="54"/>
      <c r="N5" s="5"/>
    </row>
    <row r="6" spans="1:14" x14ac:dyDescent="0.2">
      <c r="A6" s="55" t="s">
        <v>6</v>
      </c>
      <c r="B6" s="56"/>
      <c r="C6" s="56"/>
      <c r="D6" s="6" t="s">
        <v>43</v>
      </c>
      <c r="E6" s="4"/>
      <c r="F6" s="57" t="s">
        <v>6</v>
      </c>
      <c r="G6" s="58"/>
      <c r="H6" s="58"/>
      <c r="I6" s="7" t="s">
        <v>54</v>
      </c>
      <c r="J6" s="4"/>
      <c r="K6" s="59" t="s">
        <v>6</v>
      </c>
      <c r="L6" s="60"/>
      <c r="M6" s="60"/>
      <c r="N6" s="8" t="s">
        <v>7</v>
      </c>
    </row>
    <row r="7" spans="1:14" x14ac:dyDescent="0.2">
      <c r="A7" s="67" t="s">
        <v>8</v>
      </c>
      <c r="B7" s="68"/>
      <c r="C7" s="68"/>
      <c r="D7" s="9">
        <v>350</v>
      </c>
      <c r="E7" s="4"/>
      <c r="F7" s="69" t="s">
        <v>9</v>
      </c>
      <c r="G7" s="70"/>
      <c r="H7" s="71"/>
      <c r="I7" s="10">
        <v>500</v>
      </c>
      <c r="J7" s="4"/>
      <c r="K7" s="72" t="s">
        <v>10</v>
      </c>
      <c r="L7" s="73"/>
      <c r="M7" s="73"/>
      <c r="N7" s="28">
        <f>D10</f>
        <v>1800</v>
      </c>
    </row>
    <row r="8" spans="1:14" x14ac:dyDescent="0.2">
      <c r="A8" s="74" t="s">
        <v>51</v>
      </c>
      <c r="B8" s="83"/>
      <c r="C8" s="84"/>
      <c r="D8" s="9">
        <v>1100</v>
      </c>
      <c r="E8" s="4"/>
      <c r="F8" s="74" t="s">
        <v>11</v>
      </c>
      <c r="G8" s="75"/>
      <c r="H8" s="75"/>
      <c r="I8" s="10">
        <v>500</v>
      </c>
      <c r="J8" s="4"/>
      <c r="K8" s="76" t="s">
        <v>12</v>
      </c>
      <c r="L8" s="77"/>
      <c r="M8" s="77"/>
      <c r="N8" s="29">
        <f>D21</f>
        <v>2300</v>
      </c>
    </row>
    <row r="9" spans="1:14" ht="17" thickBot="1" x14ac:dyDescent="0.25">
      <c r="A9" s="69" t="s">
        <v>55</v>
      </c>
      <c r="B9" s="70"/>
      <c r="C9" s="70"/>
      <c r="D9" s="11">
        <v>350</v>
      </c>
      <c r="E9" s="4"/>
      <c r="F9" s="74" t="s">
        <v>14</v>
      </c>
      <c r="G9" s="75"/>
      <c r="H9" s="75"/>
      <c r="I9" s="10">
        <v>350</v>
      </c>
      <c r="J9" s="4"/>
      <c r="K9" s="64" t="s">
        <v>15</v>
      </c>
      <c r="L9" s="81"/>
      <c r="M9" s="82"/>
      <c r="N9" s="29">
        <f>D30</f>
        <v>1350</v>
      </c>
    </row>
    <row r="10" spans="1:14" ht="17" thickBot="1" x14ac:dyDescent="0.25">
      <c r="A10" s="78" t="s">
        <v>13</v>
      </c>
      <c r="B10" s="79"/>
      <c r="C10" s="80"/>
      <c r="D10" s="27">
        <f>SUM(D7:D9)</f>
        <v>1800</v>
      </c>
      <c r="E10" s="4"/>
      <c r="F10" s="74" t="s">
        <v>61</v>
      </c>
      <c r="G10" s="75"/>
      <c r="H10" s="75"/>
      <c r="I10" s="12">
        <v>350</v>
      </c>
      <c r="J10" s="4"/>
      <c r="K10" s="76" t="s">
        <v>16</v>
      </c>
      <c r="L10" s="77"/>
      <c r="M10" s="77"/>
      <c r="N10" s="29">
        <f>I12</f>
        <v>1800</v>
      </c>
    </row>
    <row r="11" spans="1:14" ht="17" thickBot="1" x14ac:dyDescent="0.25">
      <c r="A11" s="4"/>
      <c r="B11" s="4"/>
      <c r="C11" s="4"/>
      <c r="D11" s="4"/>
      <c r="E11" s="4"/>
      <c r="F11" s="61" t="s">
        <v>62</v>
      </c>
      <c r="G11" s="62"/>
      <c r="H11" s="63"/>
      <c r="I11" s="13">
        <v>100</v>
      </c>
      <c r="J11" s="4"/>
      <c r="K11" s="64" t="s">
        <v>48</v>
      </c>
      <c r="L11" s="65"/>
      <c r="M11" s="66"/>
      <c r="N11" s="29">
        <f>I30</f>
        <v>5400</v>
      </c>
    </row>
    <row r="12" spans="1:14" ht="17" thickBot="1" x14ac:dyDescent="0.25">
      <c r="A12" s="48" t="s">
        <v>17</v>
      </c>
      <c r="B12" s="49"/>
      <c r="C12" s="49"/>
      <c r="D12" s="50"/>
      <c r="E12" s="3"/>
      <c r="F12" s="88" t="s">
        <v>19</v>
      </c>
      <c r="G12" s="88"/>
      <c r="H12" s="78"/>
      <c r="I12" s="27">
        <f>SUM(I7:I11)</f>
        <v>1800</v>
      </c>
      <c r="J12" s="4"/>
      <c r="K12" s="64" t="s">
        <v>20</v>
      </c>
      <c r="L12" s="65"/>
      <c r="M12" s="66"/>
      <c r="N12" s="29">
        <f>I21</f>
        <v>2700</v>
      </c>
    </row>
    <row r="13" spans="1:14" ht="17" thickBot="1" x14ac:dyDescent="0.25">
      <c r="A13" s="85" t="s">
        <v>18</v>
      </c>
      <c r="B13" s="86"/>
      <c r="C13" s="87"/>
      <c r="D13" s="6" t="s">
        <v>44</v>
      </c>
      <c r="E13" s="4"/>
      <c r="F13" s="4"/>
      <c r="G13" s="4"/>
      <c r="H13" s="4"/>
      <c r="I13" s="4"/>
      <c r="J13" s="4"/>
      <c r="K13" s="92" t="s">
        <v>21</v>
      </c>
      <c r="L13" s="92"/>
      <c r="M13" s="92"/>
      <c r="N13" s="30">
        <f>N7+N8+N9+N10+N11+N12</f>
        <v>15350</v>
      </c>
    </row>
    <row r="14" spans="1:14" ht="17" thickBot="1" x14ac:dyDescent="0.25">
      <c r="A14" s="89" t="s">
        <v>53</v>
      </c>
      <c r="B14" s="90"/>
      <c r="C14" s="91"/>
      <c r="D14" s="14">
        <v>225</v>
      </c>
      <c r="E14" s="4"/>
      <c r="F14" s="48" t="s">
        <v>23</v>
      </c>
      <c r="G14" s="54"/>
      <c r="H14" s="54"/>
      <c r="I14" s="93"/>
      <c r="J14" s="4"/>
      <c r="K14" s="94" t="s">
        <v>24</v>
      </c>
      <c r="L14" s="95"/>
      <c r="M14" s="96"/>
      <c r="N14" s="15">
        <v>17</v>
      </c>
    </row>
    <row r="15" spans="1:14" ht="18" thickTop="1" thickBot="1" x14ac:dyDescent="0.25">
      <c r="A15" s="74" t="s">
        <v>22</v>
      </c>
      <c r="B15" s="83"/>
      <c r="C15" s="84"/>
      <c r="D15" s="14">
        <v>575</v>
      </c>
      <c r="E15" s="4"/>
      <c r="F15" s="85" t="s">
        <v>6</v>
      </c>
      <c r="G15" s="86"/>
      <c r="H15" s="87"/>
      <c r="I15" s="6" t="s">
        <v>7</v>
      </c>
      <c r="J15" s="4"/>
      <c r="K15" s="97" t="s">
        <v>26</v>
      </c>
      <c r="L15" s="98"/>
      <c r="M15" s="99"/>
      <c r="N15" s="31">
        <f>N13/N14</f>
        <v>902.94117647058829</v>
      </c>
    </row>
    <row r="16" spans="1:14" ht="17" thickBot="1" x14ac:dyDescent="0.25">
      <c r="A16" s="74" t="s">
        <v>25</v>
      </c>
      <c r="B16" s="83"/>
      <c r="C16" s="84"/>
      <c r="D16" s="14">
        <v>600</v>
      </c>
      <c r="E16" s="4"/>
      <c r="F16" s="89" t="s">
        <v>28</v>
      </c>
      <c r="G16" s="90"/>
      <c r="H16" s="91"/>
      <c r="I16" s="14">
        <v>450</v>
      </c>
      <c r="J16" s="4"/>
      <c r="K16" s="100" t="s">
        <v>29</v>
      </c>
      <c r="L16" s="100"/>
      <c r="M16" s="100"/>
      <c r="N16" s="32">
        <f>N15+60</f>
        <v>962.94117647058829</v>
      </c>
    </row>
    <row r="17" spans="1:14" x14ac:dyDescent="0.2">
      <c r="A17" s="74" t="s">
        <v>27</v>
      </c>
      <c r="B17" s="83"/>
      <c r="C17" s="84"/>
      <c r="D17" s="14">
        <v>600</v>
      </c>
      <c r="E17" s="3"/>
      <c r="F17" s="74" t="s">
        <v>31</v>
      </c>
      <c r="G17" s="83"/>
      <c r="H17" s="84"/>
      <c r="I17" s="16">
        <v>450</v>
      </c>
      <c r="J17" s="4"/>
      <c r="K17" s="17"/>
      <c r="L17" s="17"/>
      <c r="M17" s="17"/>
      <c r="N17" s="4"/>
    </row>
    <row r="18" spans="1:14" x14ac:dyDescent="0.2">
      <c r="A18" s="74" t="s">
        <v>30</v>
      </c>
      <c r="B18" s="83"/>
      <c r="C18" s="84"/>
      <c r="D18" s="14">
        <v>0</v>
      </c>
      <c r="E18" s="4"/>
      <c r="F18" s="74" t="s">
        <v>63</v>
      </c>
      <c r="G18" s="83"/>
      <c r="H18" s="84"/>
      <c r="I18" s="16">
        <v>1800</v>
      </c>
      <c r="J18" s="4"/>
      <c r="K18" s="101" t="s">
        <v>33</v>
      </c>
      <c r="L18" s="102"/>
      <c r="M18" s="102"/>
      <c r="N18" s="102"/>
    </row>
    <row r="19" spans="1:14" x14ac:dyDescent="0.2">
      <c r="A19" s="74" t="s">
        <v>32</v>
      </c>
      <c r="B19" s="83"/>
      <c r="C19" s="84"/>
      <c r="D19" s="14">
        <v>0</v>
      </c>
      <c r="E19" s="4"/>
      <c r="F19" s="74" t="s">
        <v>60</v>
      </c>
      <c r="G19" s="83"/>
      <c r="H19" s="84"/>
      <c r="I19" s="16">
        <v>0</v>
      </c>
      <c r="J19" s="4"/>
      <c r="K19" s="18" t="s">
        <v>35</v>
      </c>
      <c r="L19" s="19" t="s">
        <v>36</v>
      </c>
      <c r="M19" s="20"/>
      <c r="N19" s="20"/>
    </row>
    <row r="20" spans="1:14" ht="17" thickBot="1" x14ac:dyDescent="0.25">
      <c r="A20" s="74" t="s">
        <v>34</v>
      </c>
      <c r="B20" s="83"/>
      <c r="C20" s="84"/>
      <c r="D20" s="14">
        <v>300</v>
      </c>
      <c r="E20" s="4"/>
      <c r="F20" s="74" t="s">
        <v>60</v>
      </c>
      <c r="G20" s="83"/>
      <c r="H20" s="84"/>
      <c r="I20" s="16">
        <v>0</v>
      </c>
      <c r="J20" s="4"/>
      <c r="K20" s="125">
        <v>42917</v>
      </c>
      <c r="L20" s="134">
        <f>N16/11</f>
        <v>87.540106951871664</v>
      </c>
      <c r="M20" s="135" t="s">
        <v>81</v>
      </c>
      <c r="N20" s="136">
        <f>ROUNDUP(L20,-1)</f>
        <v>90</v>
      </c>
    </row>
    <row r="21" spans="1:14" ht="17" thickBot="1" x14ac:dyDescent="0.25">
      <c r="A21" s="88" t="s">
        <v>37</v>
      </c>
      <c r="B21" s="88"/>
      <c r="C21" s="88"/>
      <c r="D21" s="27">
        <f>SUM(D14:D20)</f>
        <v>2300</v>
      </c>
      <c r="E21" s="4"/>
      <c r="F21" s="78" t="s">
        <v>38</v>
      </c>
      <c r="G21" s="79"/>
      <c r="H21" s="80"/>
      <c r="I21" s="27">
        <f>SUM(I16:I20)</f>
        <v>2700</v>
      </c>
      <c r="J21" s="4"/>
      <c r="K21" s="125">
        <v>45139</v>
      </c>
      <c r="L21" s="134">
        <f>N16/11</f>
        <v>87.540106951871664</v>
      </c>
      <c r="M21" s="135" t="s">
        <v>81</v>
      </c>
      <c r="N21" s="136">
        <f t="shared" ref="N21:N30" si="0">ROUNDUP(L21,-1)</f>
        <v>90</v>
      </c>
    </row>
    <row r="22" spans="1:14" ht="17" thickBot="1" x14ac:dyDescent="0.25">
      <c r="A22" s="4"/>
      <c r="B22" s="4"/>
      <c r="C22" s="4"/>
      <c r="D22" s="4"/>
      <c r="E22" s="4"/>
      <c r="F22" s="22"/>
      <c r="G22" s="22"/>
      <c r="H22" s="22"/>
      <c r="I22" s="23"/>
      <c r="J22" s="4"/>
      <c r="K22" s="125">
        <v>45170</v>
      </c>
      <c r="L22" s="134">
        <f>N16/11</f>
        <v>87.540106951871664</v>
      </c>
      <c r="M22" s="135" t="s">
        <v>81</v>
      </c>
      <c r="N22" s="136">
        <f t="shared" si="0"/>
        <v>90</v>
      </c>
    </row>
    <row r="23" spans="1:14" x14ac:dyDescent="0.2">
      <c r="A23" s="48" t="s">
        <v>39</v>
      </c>
      <c r="B23" s="49"/>
      <c r="C23" s="49"/>
      <c r="D23" s="50"/>
      <c r="E23" s="4"/>
      <c r="F23" s="114" t="s">
        <v>45</v>
      </c>
      <c r="G23" s="115"/>
      <c r="H23" s="115"/>
      <c r="I23" s="116"/>
      <c r="J23" s="4"/>
      <c r="K23" s="125">
        <v>45200</v>
      </c>
      <c r="L23" s="134">
        <f>N16/11</f>
        <v>87.540106951871664</v>
      </c>
      <c r="M23" s="135" t="s">
        <v>81</v>
      </c>
      <c r="N23" s="136">
        <f t="shared" si="0"/>
        <v>90</v>
      </c>
    </row>
    <row r="24" spans="1:14" x14ac:dyDescent="0.2">
      <c r="A24" s="85" t="s">
        <v>40</v>
      </c>
      <c r="B24" s="86"/>
      <c r="C24" s="87"/>
      <c r="D24" s="6" t="s">
        <v>44</v>
      </c>
      <c r="E24" s="4"/>
      <c r="F24" s="85" t="s">
        <v>46</v>
      </c>
      <c r="G24" s="86"/>
      <c r="H24" s="87"/>
      <c r="I24" s="6" t="s">
        <v>44</v>
      </c>
      <c r="J24" s="4"/>
      <c r="K24" s="126">
        <v>45231</v>
      </c>
      <c r="L24" s="134">
        <f>N16/11</f>
        <v>87.540106951871664</v>
      </c>
      <c r="M24" s="135" t="s">
        <v>81</v>
      </c>
      <c r="N24" s="136">
        <f t="shared" si="0"/>
        <v>90</v>
      </c>
    </row>
    <row r="25" spans="1:14" x14ac:dyDescent="0.2">
      <c r="A25" s="89" t="s">
        <v>64</v>
      </c>
      <c r="B25" s="90"/>
      <c r="C25" s="91"/>
      <c r="D25" s="14">
        <v>675</v>
      </c>
      <c r="E25" s="4"/>
      <c r="F25" s="117" t="s">
        <v>57</v>
      </c>
      <c r="G25" s="118"/>
      <c r="H25" s="119"/>
      <c r="I25" s="9">
        <v>500</v>
      </c>
      <c r="J25" s="4"/>
      <c r="K25" s="126">
        <v>45261</v>
      </c>
      <c r="L25" s="134">
        <f>N16/11</f>
        <v>87.540106951871664</v>
      </c>
      <c r="M25" s="135" t="s">
        <v>81</v>
      </c>
      <c r="N25" s="136">
        <f t="shared" si="0"/>
        <v>90</v>
      </c>
    </row>
    <row r="26" spans="1:14" x14ac:dyDescent="0.2">
      <c r="A26" s="74" t="s">
        <v>65</v>
      </c>
      <c r="B26" s="83"/>
      <c r="C26" s="84"/>
      <c r="D26" s="16">
        <v>675</v>
      </c>
      <c r="E26" s="4"/>
      <c r="F26" s="111" t="s">
        <v>58</v>
      </c>
      <c r="G26" s="112"/>
      <c r="H26" s="113"/>
      <c r="I26" s="35">
        <v>0</v>
      </c>
      <c r="J26" s="4"/>
      <c r="K26" s="127">
        <v>44927</v>
      </c>
      <c r="L26" s="134">
        <f>N16/11</f>
        <v>87.540106951871664</v>
      </c>
      <c r="M26" s="135" t="s">
        <v>81</v>
      </c>
      <c r="N26" s="136">
        <f t="shared" si="0"/>
        <v>90</v>
      </c>
    </row>
    <row r="27" spans="1:14" x14ac:dyDescent="0.2">
      <c r="A27" s="74"/>
      <c r="B27" s="83"/>
      <c r="C27" s="84"/>
      <c r="D27" s="16"/>
      <c r="E27" s="4"/>
      <c r="F27" s="106" t="s">
        <v>49</v>
      </c>
      <c r="G27" s="107"/>
      <c r="H27" s="107"/>
      <c r="I27" s="11">
        <v>600</v>
      </c>
      <c r="J27" s="4"/>
      <c r="K27" s="127">
        <v>44958</v>
      </c>
      <c r="L27" s="134">
        <f>N16/11</f>
        <v>87.540106951871664</v>
      </c>
      <c r="M27" s="135" t="s">
        <v>81</v>
      </c>
      <c r="N27" s="136">
        <f t="shared" si="0"/>
        <v>90</v>
      </c>
    </row>
    <row r="28" spans="1:14" x14ac:dyDescent="0.2">
      <c r="A28" s="74"/>
      <c r="B28" s="83"/>
      <c r="C28" s="84"/>
      <c r="D28" s="24"/>
      <c r="E28" s="4"/>
      <c r="F28" s="106" t="s">
        <v>50</v>
      </c>
      <c r="G28" s="107"/>
      <c r="H28" s="107"/>
      <c r="I28" s="11">
        <v>2500</v>
      </c>
      <c r="J28" s="4"/>
      <c r="K28" s="127">
        <v>44986</v>
      </c>
      <c r="L28" s="134">
        <f>N16/11</f>
        <v>87.540106951871664</v>
      </c>
      <c r="M28" s="135" t="s">
        <v>81</v>
      </c>
      <c r="N28" s="136">
        <f t="shared" si="0"/>
        <v>90</v>
      </c>
    </row>
    <row r="29" spans="1:14" ht="17" thickBot="1" x14ac:dyDescent="0.25">
      <c r="A29" s="108"/>
      <c r="B29" s="109"/>
      <c r="C29" s="110"/>
      <c r="D29" s="25"/>
      <c r="E29" s="4"/>
      <c r="F29" s="106" t="s">
        <v>59</v>
      </c>
      <c r="G29" s="107"/>
      <c r="H29" s="107"/>
      <c r="I29" s="11">
        <v>1800</v>
      </c>
      <c r="J29" s="4"/>
      <c r="K29" s="127">
        <v>45017</v>
      </c>
      <c r="L29" s="134">
        <f>N16/11</f>
        <v>87.540106951871664</v>
      </c>
      <c r="M29" s="135" t="s">
        <v>81</v>
      </c>
      <c r="N29" s="136">
        <f t="shared" si="0"/>
        <v>90</v>
      </c>
    </row>
    <row r="30" spans="1:14" ht="17" thickBot="1" x14ac:dyDescent="0.25">
      <c r="A30" s="78" t="s">
        <v>41</v>
      </c>
      <c r="B30" s="79"/>
      <c r="C30" s="80"/>
      <c r="D30" s="27">
        <f>SUM(D25:D29)</f>
        <v>1350</v>
      </c>
      <c r="E30" s="4"/>
      <c r="F30" s="103" t="s">
        <v>47</v>
      </c>
      <c r="G30" s="104"/>
      <c r="H30" s="105"/>
      <c r="I30" s="34">
        <f>I25+I26+I27+I28+I29</f>
        <v>5400</v>
      </c>
      <c r="J30" s="4"/>
      <c r="K30" s="127">
        <v>45047</v>
      </c>
      <c r="L30" s="134">
        <f>N16/11</f>
        <v>87.540106951871664</v>
      </c>
      <c r="M30" s="135" t="s">
        <v>81</v>
      </c>
      <c r="N30" s="136">
        <f t="shared" si="0"/>
        <v>90</v>
      </c>
    </row>
  </sheetData>
  <mergeCells count="68">
    <mergeCell ref="A29:C29"/>
    <mergeCell ref="F29:H29"/>
    <mergeCell ref="A30:C30"/>
    <mergeCell ref="F30:H30"/>
    <mergeCell ref="A26:C26"/>
    <mergeCell ref="F26:H26"/>
    <mergeCell ref="A27:C27"/>
    <mergeCell ref="F27:H27"/>
    <mergeCell ref="A28:C28"/>
    <mergeCell ref="F28:H28"/>
    <mergeCell ref="A23:D23"/>
    <mergeCell ref="F23:I23"/>
    <mergeCell ref="A24:C24"/>
    <mergeCell ref="F24:H24"/>
    <mergeCell ref="A25:C25"/>
    <mergeCell ref="F25:H25"/>
    <mergeCell ref="A19:C19"/>
    <mergeCell ref="F19:H19"/>
    <mergeCell ref="A20:C20"/>
    <mergeCell ref="F20:H20"/>
    <mergeCell ref="A21:C21"/>
    <mergeCell ref="F21:H21"/>
    <mergeCell ref="A16:C16"/>
    <mergeCell ref="F16:H16"/>
    <mergeCell ref="K16:M16"/>
    <mergeCell ref="A17:C17"/>
    <mergeCell ref="F17:H17"/>
    <mergeCell ref="A18:C18"/>
    <mergeCell ref="F18:H18"/>
    <mergeCell ref="K18:N18"/>
    <mergeCell ref="A14:C14"/>
    <mergeCell ref="F14:I14"/>
    <mergeCell ref="K14:M14"/>
    <mergeCell ref="A15:C15"/>
    <mergeCell ref="F15:H15"/>
    <mergeCell ref="K15:M15"/>
    <mergeCell ref="F11:H11"/>
    <mergeCell ref="K11:M11"/>
    <mergeCell ref="A12:D12"/>
    <mergeCell ref="F12:H12"/>
    <mergeCell ref="K12:M12"/>
    <mergeCell ref="A13:C13"/>
    <mergeCell ref="K13:M13"/>
    <mergeCell ref="A9:C9"/>
    <mergeCell ref="F9:H9"/>
    <mergeCell ref="K9:M9"/>
    <mergeCell ref="A10:C10"/>
    <mergeCell ref="F10:H10"/>
    <mergeCell ref="K10:M10"/>
    <mergeCell ref="A7:C7"/>
    <mergeCell ref="F7:H7"/>
    <mergeCell ref="K7:M7"/>
    <mergeCell ref="A8:C8"/>
    <mergeCell ref="F8:H8"/>
    <mergeCell ref="K8:M8"/>
    <mergeCell ref="A4:N4"/>
    <mergeCell ref="A5:D5"/>
    <mergeCell ref="F5:I5"/>
    <mergeCell ref="K5:M5"/>
    <mergeCell ref="A6:C6"/>
    <mergeCell ref="F6:H6"/>
    <mergeCell ref="K6:M6"/>
    <mergeCell ref="A1:N1"/>
    <mergeCell ref="A2:D2"/>
    <mergeCell ref="F2:I2"/>
    <mergeCell ref="K2:L2"/>
    <mergeCell ref="M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C7B87-833D-4C46-B1D7-5DE7AC3B57F1}">
  <dimension ref="B2:B18"/>
  <sheetViews>
    <sheetView workbookViewId="0">
      <selection activeCell="B5" sqref="B5"/>
    </sheetView>
  </sheetViews>
  <sheetFormatPr baseColWidth="10" defaultRowHeight="16" x14ac:dyDescent="0.2"/>
  <sheetData>
    <row r="2" spans="2:2" ht="24" x14ac:dyDescent="0.3">
      <c r="B2" s="120" t="s">
        <v>66</v>
      </c>
    </row>
    <row r="4" spans="2:2" x14ac:dyDescent="0.2">
      <c r="B4" s="121" t="s">
        <v>78</v>
      </c>
    </row>
    <row r="6" spans="2:2" x14ac:dyDescent="0.2">
      <c r="B6" s="121" t="s">
        <v>67</v>
      </c>
    </row>
    <row r="8" spans="2:2" x14ac:dyDescent="0.2">
      <c r="B8" s="122" t="s">
        <v>68</v>
      </c>
    </row>
    <row r="9" spans="2:2" x14ac:dyDescent="0.2">
      <c r="B9" s="123" t="s">
        <v>69</v>
      </c>
    </row>
    <row r="10" spans="2:2" x14ac:dyDescent="0.2">
      <c r="B10" s="123" t="s">
        <v>70</v>
      </c>
    </row>
    <row r="11" spans="2:2" x14ac:dyDescent="0.2">
      <c r="B11" s="123" t="s">
        <v>71</v>
      </c>
    </row>
    <row r="12" spans="2:2" x14ac:dyDescent="0.2">
      <c r="B12" s="123" t="s">
        <v>72</v>
      </c>
    </row>
    <row r="13" spans="2:2" x14ac:dyDescent="0.2">
      <c r="B13" s="123" t="s">
        <v>73</v>
      </c>
    </row>
    <row r="14" spans="2:2" x14ac:dyDescent="0.2">
      <c r="B14" s="123" t="s">
        <v>74</v>
      </c>
    </row>
    <row r="15" spans="2:2" x14ac:dyDescent="0.2">
      <c r="B15" s="123" t="s">
        <v>75</v>
      </c>
    </row>
    <row r="16" spans="2:2" x14ac:dyDescent="0.2">
      <c r="B16" s="124" t="s">
        <v>76</v>
      </c>
    </row>
    <row r="18" spans="2:2" x14ac:dyDescent="0.2">
      <c r="B18" s="124" t="s">
        <v>77</v>
      </c>
    </row>
  </sheetData>
  <hyperlinks>
    <hyperlink ref="B16" r:id="rId1" display="https://wsasoccer.demosphere-secure.com/managers/coach-travel-per-diem-policy" xr:uid="{E9D5C76E-AB4C-C24B-8C75-EA45493D3EDA}"/>
    <hyperlink ref="B18" r:id="rId2" display="https://form.jotform.com/231815162277153" xr:uid="{7D2A0823-A8F4-7F41-A9FE-1B64D600A2D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9DAD-7E10-654E-88FD-5BD88E77532C}">
  <dimension ref="A2:A3"/>
  <sheetViews>
    <sheetView workbookViewId="0">
      <selection activeCell="A4" sqref="A4"/>
    </sheetView>
  </sheetViews>
  <sheetFormatPr baseColWidth="10" defaultRowHeight="16" x14ac:dyDescent="0.2"/>
  <sheetData>
    <row r="2" spans="1:1" x14ac:dyDescent="0.2">
      <c r="A2" t="s">
        <v>79</v>
      </c>
    </row>
    <row r="3" spans="1:1" x14ac:dyDescent="0.2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Budget Based on Quarterly</vt:lpstr>
      <vt:lpstr>Team Budget Based on Monthly</vt:lpstr>
      <vt:lpstr>Instructions</vt:lpstr>
      <vt:lpstr>League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2020-04-27T23:37:31Z</dcterms:created>
  <dcterms:modified xsi:type="dcterms:W3CDTF">2023-07-16T20:43:56Z</dcterms:modified>
</cp:coreProperties>
</file>